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8279B739-43A0-4D38-A6FB-C3647290138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EAEPED_OG!$B$2:$H$176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8" i="1" l="1"/>
  <c r="H113" i="1"/>
  <c r="H105" i="1"/>
  <c r="H75" i="1"/>
  <c r="H71" i="1"/>
  <c r="H72" i="1"/>
  <c r="H63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E105" i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E76" i="1"/>
  <c r="H76" i="1" s="1"/>
  <c r="E74" i="1"/>
  <c r="H74" i="1" s="1"/>
  <c r="E70" i="1"/>
  <c r="H70" i="1" s="1"/>
  <c r="E71" i="1"/>
  <c r="E72" i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F85" i="1" s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 l="1"/>
  <c r="F160" i="1" s="1"/>
  <c r="G10" i="1"/>
  <c r="G160" i="1" s="1"/>
  <c r="D85" i="1"/>
  <c r="D10" i="1"/>
  <c r="D160" i="1" s="1"/>
  <c r="H85" i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<sst xmlns="http://schemas.openxmlformats.org/spreadsheetml/2006/main" count="170" uniqueCount="97">
  <si>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</si>
  <si>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</si>
  <si>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</si>
  <si>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</si>
  <si>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</si>
  <si>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</si>
  <si>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</si>
  <si>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</si>
  <si>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</si>
  <si>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</si>
  <si>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</si>
  <si>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</si>
  <si>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</si>
  <si>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</si>
  <si>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</si>
  <si>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</si>
  <si>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</si>
  <si>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</si>
  <si>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</si>
  <si>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</si>
  <si>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</si>
  <si>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</si>
  <si>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</si>
  <si>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</si>
  <si>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</si>
  <si>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</si>
  <si>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</si>
  <si>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</si>
  <si>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</si>
  <si>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</si>
  <si>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</si>
  <si>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</si>
  <si>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</si>
  <si>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</si>
  <si>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</si>
  <si>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</si>
  <si>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</si>
  <si>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</si>
  <si>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</si>
  <si>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</si>
  <si>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</si>
  <si>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</si>
  <si>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</si>
  <si>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</si>
  <si>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</si>
  <si>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</si>
  <si>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</si>
  <si>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</si>
  <si>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</si>
  <si>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</si>
  <si>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</si>
  <si>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</si>
  <si>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</si>
  <si>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</si>
  <si>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</si>
  <si>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</si>
  <si>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</si>
  <si>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</si>
  <si>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</si>
  <si>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</si>
  <si>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</si>
  <si>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</si>
  <si>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</si>
  <si>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</si>
  <si>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</si>
  <si>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</si>
  <si>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</si>
  <si>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</si>
  <si>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</si>
  <si>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</si>
  <si>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</si>
  <si>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</si>
  <si>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</si>
  <si>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</si>
  <si>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</si>
  <si>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</si>
  <si>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</si>
  <si>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</si>
  <si>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</si>
  <si>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</si>
  <si>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</si>
  <si>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</si>
  <si>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</si>
  <si>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</si>
  <si>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</si>
  <si>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</si>
  <si>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</si>
  <si>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</si>
  <si>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SAUCILLO</t>
  </si>
  <si>
    <t>Bajo protesta de decir verdad declaramos que los Estados Financieros y sus notas, son razonablemente correctos y son responsabilidad del emisor.</t>
  </si>
  <si>
    <t>LIC. DANIEL QUINTANA FLORES</t>
  </si>
  <si>
    <t>DIRECTOR FINANCIERO JMAS SAUCILLO CHIH</t>
  </si>
  <si>
    <t>DIRECTOR EJECUTIVO</t>
  </si>
  <si>
    <t>DIRECTOR FINANCIERO</t>
  </si>
  <si>
    <t>Del 1 de Enero al 31 de Diciembre de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</si>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</sst>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14" xfId="0" applyNumberFormat="1" applyFont="1" applyBorder="1" applyAlignment="1" applyProtection="1">
      <alignment horizontal="right" vertical="center"/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="90" zoomScaleNormal="90" workbookViewId="0">
      <selection activeCell="D176" sqref="D17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9" t="s">
        <v>88</v>
      </c>
      <c r="C2" s="50"/>
      <c r="D2" s="50"/>
      <c r="E2" s="50"/>
      <c r="F2" s="50"/>
      <c r="G2" s="50"/>
      <c r="H2" s="51"/>
    </row>
    <row r="3" spans="2:9" x14ac:dyDescent="0.2">
      <c r="B3" s="52" t="s">
        <v>1</v>
      </c>
      <c r="C3" s="53"/>
      <c r="D3" s="53"/>
      <c r="E3" s="53"/>
      <c r="F3" s="53"/>
      <c r="G3" s="53"/>
      <c r="H3" s="54"/>
    </row>
    <row r="4" spans="2:9" x14ac:dyDescent="0.2">
      <c r="B4" s="52" t="s">
        <v>2</v>
      </c>
      <c r="C4" s="53"/>
      <c r="D4" s="53"/>
      <c r="E4" s="53"/>
      <c r="F4" s="53"/>
      <c r="G4" s="53"/>
      <c r="H4" s="54"/>
    </row>
    <row r="5" spans="2:9" x14ac:dyDescent="0.2">
      <c r="B5" s="55" t="s">
        <v>94</v>
      </c>
      <c r="C5" s="56"/>
      <c r="D5" s="56"/>
      <c r="E5" s="56"/>
      <c r="F5" s="56"/>
      <c r="G5" s="56"/>
      <c r="H5" s="57"/>
    </row>
    <row r="6" spans="2:9" ht="15.75" customHeight="1" thickBot="1" x14ac:dyDescent="0.25">
      <c r="B6" s="58" t="s">
        <v>3</v>
      </c>
      <c r="C6" s="59"/>
      <c r="D6" s="59"/>
      <c r="E6" s="59"/>
      <c r="F6" s="59"/>
      <c r="G6" s="59"/>
      <c r="H6" s="60"/>
    </row>
    <row r="7" spans="2:9" ht="24.75" customHeight="1" thickBot="1" x14ac:dyDescent="0.25">
      <c r="B7" s="42" t="s">
        <v>4</v>
      </c>
      <c r="C7" s="44" t="s">
        <v>5</v>
      </c>
      <c r="D7" s="45"/>
      <c r="E7" s="45"/>
      <c r="F7" s="45"/>
      <c r="G7" s="46"/>
      <c r="H7" s="47" t="s">
        <v>6</v>
      </c>
    </row>
    <row r="8" spans="2:9" ht="24.75" thickBot="1" x14ac:dyDescent="0.25">
      <c r="B8" s="4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19919362.160000004</v>
      </c>
      <c r="D10" s="8">
        <f>SUM(D12,D20,D30,D40,D50,D60,D64,D73,D77)</f>
        <v>2584005.1</v>
      </c>
      <c r="E10" s="24">
        <f t="shared" ref="E10:H10" si="0">SUM(E12,E20,E30,E40,E50,E60,E64,E73,E77)</f>
        <v>22503367.260000002</v>
      </c>
      <c r="F10" s="8">
        <f t="shared" si="0"/>
        <v>21213304.48</v>
      </c>
      <c r="G10" s="8">
        <f t="shared" si="0"/>
        <v>20944201.870000001</v>
      </c>
      <c r="H10" s="24">
        <f t="shared" si="0"/>
        <v>1290062.7799999993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8053715.330000001</v>
      </c>
      <c r="D12" s="7">
        <f>SUM(D13:D19)</f>
        <v>786532.22</v>
      </c>
      <c r="E12" s="25">
        <f t="shared" ref="E12:H12" si="1">SUM(E13:E19)</f>
        <v>8840247.5499999989</v>
      </c>
      <c r="F12" s="7">
        <f t="shared" si="1"/>
        <v>8810525.75</v>
      </c>
      <c r="G12" s="7">
        <f t="shared" si="1"/>
        <v>8541423.1400000006</v>
      </c>
      <c r="H12" s="25">
        <f t="shared" si="1"/>
        <v>29721.799999999581</v>
      </c>
    </row>
    <row r="13" spans="2:9" ht="24" x14ac:dyDescent="0.2">
      <c r="B13" s="10" t="s">
        <v>14</v>
      </c>
      <c r="C13" s="32">
        <v>4038899.78</v>
      </c>
      <c r="D13" s="33">
        <v>83073.61</v>
      </c>
      <c r="E13" s="26">
        <f>SUM(C13:D13)</f>
        <v>4121973.3899999997</v>
      </c>
      <c r="F13" s="33">
        <v>4121973.39</v>
      </c>
      <c r="G13" s="33">
        <v>4121973.39</v>
      </c>
      <c r="H13" s="30">
        <f>SUM(E13-F13)</f>
        <v>-4.6566128730773926E-10</v>
      </c>
    </row>
    <row r="14" spans="2:9" ht="22.9" customHeight="1" x14ac:dyDescent="0.2">
      <c r="B14" s="10" t="s">
        <v>15</v>
      </c>
      <c r="C14" s="32">
        <v>0</v>
      </c>
      <c r="D14" s="33">
        <v>0</v>
      </c>
      <c r="E14" s="26">
        <f t="shared" ref="E14:E79" si="2">SUM(C14:D14)</f>
        <v>0</v>
      </c>
      <c r="F14" s="33">
        <v>0</v>
      </c>
      <c r="G14" s="33">
        <v>0</v>
      </c>
      <c r="H14" s="30">
        <f t="shared" ref="H14:H79" si="3">SUM(E14-F14)</f>
        <v>0</v>
      </c>
    </row>
    <row r="15" spans="2:9" ht="12.75" x14ac:dyDescent="0.2">
      <c r="B15" s="10" t="s">
        <v>16</v>
      </c>
      <c r="C15" s="32">
        <v>2198819.79</v>
      </c>
      <c r="D15" s="33">
        <v>-111244.56</v>
      </c>
      <c r="E15" s="26">
        <f t="shared" si="2"/>
        <v>2087575.23</v>
      </c>
      <c r="F15" s="33">
        <v>2087489.57</v>
      </c>
      <c r="G15" s="33">
        <v>2087489.57</v>
      </c>
      <c r="H15" s="30">
        <f t="shared" si="3"/>
        <v>85.659999999916181</v>
      </c>
    </row>
    <row r="16" spans="2:9" ht="12.75" x14ac:dyDescent="0.2">
      <c r="B16" s="10" t="s">
        <v>17</v>
      </c>
      <c r="C16" s="32">
        <v>973115.32</v>
      </c>
      <c r="D16" s="33">
        <v>601549.44999999995</v>
      </c>
      <c r="E16" s="26">
        <f t="shared" si="2"/>
        <v>1574664.77</v>
      </c>
      <c r="F16" s="33">
        <v>1546171.91</v>
      </c>
      <c r="G16" s="33">
        <v>1277069.3</v>
      </c>
      <c r="H16" s="30">
        <f t="shared" si="3"/>
        <v>28492.860000000102</v>
      </c>
    </row>
    <row r="17" spans="2:8" ht="12.75" x14ac:dyDescent="0.2">
      <c r="B17" s="10" t="s">
        <v>18</v>
      </c>
      <c r="C17" s="32">
        <v>667433.48</v>
      </c>
      <c r="D17" s="33">
        <v>242364.62</v>
      </c>
      <c r="E17" s="26">
        <f t="shared" si="2"/>
        <v>909798.1</v>
      </c>
      <c r="F17" s="33">
        <v>908817.33</v>
      </c>
      <c r="G17" s="33">
        <v>908817.33</v>
      </c>
      <c r="H17" s="30">
        <f t="shared" si="3"/>
        <v>980.77000000001863</v>
      </c>
    </row>
    <row r="18" spans="2:8" ht="12.75" x14ac:dyDescent="0.2">
      <c r="B18" s="10" t="s">
        <v>19</v>
      </c>
      <c r="C18" s="32"/>
      <c r="D18" s="33"/>
      <c r="E18" s="26">
        <f t="shared" si="2"/>
        <v>0</v>
      </c>
      <c r="F18" s="33"/>
      <c r="G18" s="33"/>
      <c r="H18" s="30">
        <f t="shared" si="3"/>
        <v>0</v>
      </c>
    </row>
    <row r="19" spans="2:8" ht="12.75" x14ac:dyDescent="0.2">
      <c r="B19" s="10" t="s">
        <v>20</v>
      </c>
      <c r="C19" s="32">
        <v>175446.96</v>
      </c>
      <c r="D19" s="33">
        <v>-29210.9</v>
      </c>
      <c r="E19" s="26">
        <f t="shared" si="2"/>
        <v>146236.06</v>
      </c>
      <c r="F19" s="33">
        <v>146073.54999999999</v>
      </c>
      <c r="G19" s="33">
        <v>146073.54999999999</v>
      </c>
      <c r="H19" s="30">
        <f t="shared" si="3"/>
        <v>162.51000000000931</v>
      </c>
    </row>
    <row r="20" spans="2:8" s="9" customFormat="1" ht="24" x14ac:dyDescent="0.2">
      <c r="B20" s="12" t="s">
        <v>21</v>
      </c>
      <c r="C20" s="7">
        <f>SUM(C21:C29)</f>
        <v>3941901.1199999996</v>
      </c>
      <c r="D20" s="7">
        <f t="shared" ref="D20:H20" si="4">SUM(D21:D29)</f>
        <v>883676.47</v>
      </c>
      <c r="E20" s="25">
        <f t="shared" si="4"/>
        <v>4825577.59</v>
      </c>
      <c r="F20" s="7">
        <f t="shared" si="4"/>
        <v>4428659.5199999996</v>
      </c>
      <c r="G20" s="7">
        <f t="shared" si="4"/>
        <v>4428659.5199999996</v>
      </c>
      <c r="H20" s="25">
        <f t="shared" si="4"/>
        <v>396918.06999999972</v>
      </c>
    </row>
    <row r="21" spans="2:8" ht="24" x14ac:dyDescent="0.2">
      <c r="B21" s="10" t="s">
        <v>22</v>
      </c>
      <c r="C21" s="32">
        <v>223859.20000000001</v>
      </c>
      <c r="D21" s="33">
        <v>26561</v>
      </c>
      <c r="E21" s="26">
        <f t="shared" si="2"/>
        <v>250420.2</v>
      </c>
      <c r="F21" s="33">
        <v>207225.48</v>
      </c>
      <c r="G21" s="33">
        <v>207225.48</v>
      </c>
      <c r="H21" s="30">
        <f t="shared" si="3"/>
        <v>43194.720000000001</v>
      </c>
    </row>
    <row r="22" spans="2:8" ht="12.75" x14ac:dyDescent="0.2">
      <c r="B22" s="10" t="s">
        <v>23</v>
      </c>
      <c r="C22" s="32">
        <v>262912.64000000001</v>
      </c>
      <c r="D22" s="33">
        <v>20000</v>
      </c>
      <c r="E22" s="26">
        <f t="shared" si="2"/>
        <v>282912.64000000001</v>
      </c>
      <c r="F22" s="33">
        <v>270153.94</v>
      </c>
      <c r="G22" s="33">
        <v>270153.94</v>
      </c>
      <c r="H22" s="30">
        <f t="shared" si="3"/>
        <v>12758.700000000012</v>
      </c>
    </row>
    <row r="23" spans="2:8" ht="24" x14ac:dyDescent="0.2">
      <c r="B23" s="10" t="s">
        <v>24</v>
      </c>
      <c r="C23" s="32"/>
      <c r="D23" s="33"/>
      <c r="E23" s="26">
        <f t="shared" si="2"/>
        <v>0</v>
      </c>
      <c r="F23" s="33"/>
      <c r="G23" s="33"/>
      <c r="H23" s="30">
        <f t="shared" si="3"/>
        <v>0</v>
      </c>
    </row>
    <row r="24" spans="2:8" ht="24" x14ac:dyDescent="0.2">
      <c r="B24" s="10" t="s">
        <v>25</v>
      </c>
      <c r="C24" s="32">
        <v>1066289.47</v>
      </c>
      <c r="D24" s="33">
        <v>232000</v>
      </c>
      <c r="E24" s="26">
        <f t="shared" si="2"/>
        <v>1298289.47</v>
      </c>
      <c r="F24" s="33">
        <v>1108414.58</v>
      </c>
      <c r="G24" s="33">
        <v>1108414.58</v>
      </c>
      <c r="H24" s="30">
        <f t="shared" si="3"/>
        <v>189874.8899999999</v>
      </c>
    </row>
    <row r="25" spans="2:8" ht="23.45" customHeight="1" x14ac:dyDescent="0.2">
      <c r="B25" s="10" t="s">
        <v>26</v>
      </c>
      <c r="C25" s="32">
        <v>791747.44</v>
      </c>
      <c r="D25" s="33">
        <v>110000</v>
      </c>
      <c r="E25" s="26">
        <f t="shared" si="2"/>
        <v>901747.44</v>
      </c>
      <c r="F25" s="33">
        <v>883589.61</v>
      </c>
      <c r="G25" s="33">
        <v>883589.61</v>
      </c>
      <c r="H25" s="30">
        <f t="shared" si="3"/>
        <v>18157.829999999958</v>
      </c>
    </row>
    <row r="26" spans="2:8" ht="12.75" x14ac:dyDescent="0.2">
      <c r="B26" s="10" t="s">
        <v>27</v>
      </c>
      <c r="C26" s="32">
        <v>547179.63</v>
      </c>
      <c r="D26" s="33">
        <v>525000</v>
      </c>
      <c r="E26" s="26">
        <f t="shared" si="2"/>
        <v>1072179.6299999999</v>
      </c>
      <c r="F26" s="33">
        <v>1067161.17</v>
      </c>
      <c r="G26" s="33">
        <v>1067161.17</v>
      </c>
      <c r="H26" s="30">
        <f t="shared" si="3"/>
        <v>5018.4599999999627</v>
      </c>
    </row>
    <row r="27" spans="2:8" ht="24" x14ac:dyDescent="0.2">
      <c r="B27" s="10" t="s">
        <v>28</v>
      </c>
      <c r="C27" s="32">
        <v>105949.8</v>
      </c>
      <c r="D27" s="33">
        <v>-30000</v>
      </c>
      <c r="E27" s="26">
        <f t="shared" si="2"/>
        <v>75949.8</v>
      </c>
      <c r="F27" s="33">
        <v>29712.93</v>
      </c>
      <c r="G27" s="33">
        <v>29712.93</v>
      </c>
      <c r="H27" s="30">
        <f t="shared" si="3"/>
        <v>46236.87</v>
      </c>
    </row>
    <row r="28" spans="2:8" ht="12" customHeight="1" x14ac:dyDescent="0.2">
      <c r="B28" s="10" t="s">
        <v>29</v>
      </c>
      <c r="C28" s="32"/>
      <c r="D28" s="33"/>
      <c r="E28" s="26">
        <f t="shared" si="2"/>
        <v>0</v>
      </c>
      <c r="F28" s="33"/>
      <c r="G28" s="33"/>
      <c r="H28" s="30">
        <f t="shared" si="3"/>
        <v>0</v>
      </c>
    </row>
    <row r="29" spans="2:8" ht="25.9" customHeight="1" x14ac:dyDescent="0.2">
      <c r="B29" s="10" t="s">
        <v>30</v>
      </c>
      <c r="C29" s="32">
        <v>943962.94</v>
      </c>
      <c r="D29" s="33">
        <v>115.47</v>
      </c>
      <c r="E29" s="26">
        <f t="shared" si="2"/>
        <v>944078.40999999992</v>
      </c>
      <c r="F29" s="33">
        <v>862401.81</v>
      </c>
      <c r="G29" s="33">
        <v>862401.81</v>
      </c>
      <c r="H29" s="30">
        <f t="shared" si="3"/>
        <v>81676.59999999986</v>
      </c>
    </row>
    <row r="30" spans="2:8" s="9" customFormat="1" ht="24" x14ac:dyDescent="0.2">
      <c r="B30" s="12" t="s">
        <v>31</v>
      </c>
      <c r="C30" s="7">
        <f>SUM(C31:C39)</f>
        <v>5411308.2400000012</v>
      </c>
      <c r="D30" s="7">
        <f t="shared" ref="D30:H30" si="5">SUM(D31:D39)</f>
        <v>136323.53000000003</v>
      </c>
      <c r="E30" s="25">
        <f t="shared" si="5"/>
        <v>5547631.7700000005</v>
      </c>
      <c r="F30" s="7">
        <f t="shared" si="5"/>
        <v>5010734.1100000003</v>
      </c>
      <c r="G30" s="7">
        <f t="shared" si="5"/>
        <v>5010734.1100000003</v>
      </c>
      <c r="H30" s="25">
        <f t="shared" si="5"/>
        <v>536897.65999999992</v>
      </c>
    </row>
    <row r="31" spans="2:8" ht="12.75" x14ac:dyDescent="0.2">
      <c r="B31" s="10" t="s">
        <v>32</v>
      </c>
      <c r="C31" s="32">
        <v>3008147.88</v>
      </c>
      <c r="D31" s="33">
        <v>-299667</v>
      </c>
      <c r="E31" s="26">
        <f t="shared" si="2"/>
        <v>2708480.88</v>
      </c>
      <c r="F31" s="33">
        <v>2389851.79</v>
      </c>
      <c r="G31" s="33">
        <v>2389851.79</v>
      </c>
      <c r="H31" s="30">
        <f t="shared" si="3"/>
        <v>318629.08999999985</v>
      </c>
    </row>
    <row r="32" spans="2:8" ht="12.75" x14ac:dyDescent="0.2">
      <c r="B32" s="10" t="s">
        <v>33</v>
      </c>
      <c r="C32" s="32">
        <v>327099</v>
      </c>
      <c r="D32" s="33">
        <v>-40000</v>
      </c>
      <c r="E32" s="26">
        <f t="shared" si="2"/>
        <v>287099</v>
      </c>
      <c r="F32" s="33">
        <v>275771.13</v>
      </c>
      <c r="G32" s="33">
        <v>275771.13</v>
      </c>
      <c r="H32" s="30">
        <f t="shared" si="3"/>
        <v>11327.869999999995</v>
      </c>
    </row>
    <row r="33" spans="2:8" ht="24" x14ac:dyDescent="0.2">
      <c r="B33" s="10" t="s">
        <v>34</v>
      </c>
      <c r="C33" s="32">
        <v>81449.320000000007</v>
      </c>
      <c r="D33" s="33">
        <v>40000</v>
      </c>
      <c r="E33" s="26">
        <f t="shared" si="2"/>
        <v>121449.32</v>
      </c>
      <c r="F33" s="33">
        <v>66639.06</v>
      </c>
      <c r="G33" s="33">
        <v>66639.06</v>
      </c>
      <c r="H33" s="30">
        <f t="shared" si="3"/>
        <v>54810.260000000009</v>
      </c>
    </row>
    <row r="34" spans="2:8" ht="24.6" customHeight="1" x14ac:dyDescent="0.2">
      <c r="B34" s="10" t="s">
        <v>35</v>
      </c>
      <c r="C34" s="32">
        <v>192940.41</v>
      </c>
      <c r="D34" s="33">
        <v>88719</v>
      </c>
      <c r="E34" s="26">
        <f t="shared" si="2"/>
        <v>281659.41000000003</v>
      </c>
      <c r="F34" s="33">
        <v>248051.99</v>
      </c>
      <c r="G34" s="33">
        <v>248051.99</v>
      </c>
      <c r="H34" s="30">
        <f t="shared" si="3"/>
        <v>33607.420000000042</v>
      </c>
    </row>
    <row r="35" spans="2:8" ht="24" x14ac:dyDescent="0.2">
      <c r="B35" s="10" t="s">
        <v>36</v>
      </c>
      <c r="C35" s="32">
        <v>1250327.1299999999</v>
      </c>
      <c r="D35" s="33">
        <v>377884.53</v>
      </c>
      <c r="E35" s="26">
        <f t="shared" si="2"/>
        <v>1628211.66</v>
      </c>
      <c r="F35" s="33">
        <v>1600425.16</v>
      </c>
      <c r="G35" s="33">
        <v>1600425.16</v>
      </c>
      <c r="H35" s="30">
        <f t="shared" si="3"/>
        <v>27786.5</v>
      </c>
    </row>
    <row r="36" spans="2:8" ht="24" x14ac:dyDescent="0.2">
      <c r="B36" s="10" t="s">
        <v>37</v>
      </c>
      <c r="C36" s="32">
        <v>117631.98</v>
      </c>
      <c r="D36" s="33">
        <v>-22613</v>
      </c>
      <c r="E36" s="26">
        <f t="shared" si="2"/>
        <v>95018.98</v>
      </c>
      <c r="F36" s="33">
        <v>6315.09</v>
      </c>
      <c r="G36" s="33">
        <v>6315.09</v>
      </c>
      <c r="H36" s="30">
        <f t="shared" si="3"/>
        <v>88703.89</v>
      </c>
    </row>
    <row r="37" spans="2:8" ht="12.75" x14ac:dyDescent="0.2">
      <c r="B37" s="10" t="s">
        <v>38</v>
      </c>
      <c r="C37" s="32">
        <v>36440.99</v>
      </c>
      <c r="D37" s="33">
        <v>0</v>
      </c>
      <c r="E37" s="26">
        <f t="shared" si="2"/>
        <v>36440.99</v>
      </c>
      <c r="F37" s="33">
        <v>34408.36</v>
      </c>
      <c r="G37" s="33">
        <v>34408.36</v>
      </c>
      <c r="H37" s="30">
        <f t="shared" si="3"/>
        <v>2032.6299999999974</v>
      </c>
    </row>
    <row r="38" spans="2:8" ht="12.75" x14ac:dyDescent="0.2">
      <c r="B38" s="10" t="s">
        <v>39</v>
      </c>
      <c r="C38" s="32"/>
      <c r="D38" s="33"/>
      <c r="E38" s="26">
        <f t="shared" si="2"/>
        <v>0</v>
      </c>
      <c r="F38" s="33"/>
      <c r="G38" s="33"/>
      <c r="H38" s="30">
        <f t="shared" si="3"/>
        <v>0</v>
      </c>
    </row>
    <row r="39" spans="2:8" ht="12.75" x14ac:dyDescent="0.2">
      <c r="B39" s="10" t="s">
        <v>40</v>
      </c>
      <c r="C39" s="32">
        <v>397271.53</v>
      </c>
      <c r="D39" s="33">
        <v>-8000</v>
      </c>
      <c r="E39" s="26">
        <f t="shared" si="2"/>
        <v>389271.53</v>
      </c>
      <c r="F39" s="33">
        <v>389271.53</v>
      </c>
      <c r="G39" s="33">
        <v>389271.53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1334694.8</v>
      </c>
      <c r="D40" s="7">
        <f t="shared" ref="D40:H40" si="6">SUM(D41:D49)</f>
        <v>-73425.39</v>
      </c>
      <c r="E40" s="25">
        <f t="shared" si="6"/>
        <v>1261269.4100000001</v>
      </c>
      <c r="F40" s="7">
        <f t="shared" si="6"/>
        <v>1189654.19</v>
      </c>
      <c r="G40" s="7">
        <f t="shared" si="6"/>
        <v>1189654.19</v>
      </c>
      <c r="H40" s="25">
        <f t="shared" si="6"/>
        <v>71615.22000000003</v>
      </c>
    </row>
    <row r="41" spans="2:8" ht="24" x14ac:dyDescent="0.2">
      <c r="B41" s="10" t="s">
        <v>42</v>
      </c>
      <c r="C41" s="32"/>
      <c r="D41" s="33"/>
      <c r="E41" s="26">
        <f t="shared" si="2"/>
        <v>0</v>
      </c>
      <c r="F41" s="33"/>
      <c r="G41" s="33"/>
      <c r="H41" s="30">
        <f t="shared" si="3"/>
        <v>0</v>
      </c>
    </row>
    <row r="42" spans="2:8" ht="12.75" x14ac:dyDescent="0.2">
      <c r="B42" s="10" t="s">
        <v>43</v>
      </c>
      <c r="C42" s="32">
        <v>784694.8</v>
      </c>
      <c r="D42" s="33">
        <v>0</v>
      </c>
      <c r="E42" s="26">
        <f t="shared" si="2"/>
        <v>784694.8</v>
      </c>
      <c r="F42" s="33">
        <v>759487.98</v>
      </c>
      <c r="G42" s="33">
        <v>759487.98</v>
      </c>
      <c r="H42" s="30">
        <f t="shared" si="3"/>
        <v>25206.820000000065</v>
      </c>
    </row>
    <row r="43" spans="2:8" ht="12.75" x14ac:dyDescent="0.2">
      <c r="B43" s="10" t="s">
        <v>44</v>
      </c>
      <c r="C43" s="32"/>
      <c r="D43" s="33"/>
      <c r="E43" s="26">
        <f t="shared" si="2"/>
        <v>0</v>
      </c>
      <c r="F43" s="33"/>
      <c r="G43" s="33"/>
      <c r="H43" s="30">
        <f t="shared" si="3"/>
        <v>0</v>
      </c>
    </row>
    <row r="44" spans="2:8" ht="12.75" x14ac:dyDescent="0.2">
      <c r="B44" s="10" t="s">
        <v>45</v>
      </c>
      <c r="C44" s="32"/>
      <c r="D44" s="33"/>
      <c r="E44" s="26">
        <f t="shared" si="2"/>
        <v>0</v>
      </c>
      <c r="F44" s="33"/>
      <c r="G44" s="33"/>
      <c r="H44" s="30">
        <f t="shared" si="3"/>
        <v>0</v>
      </c>
    </row>
    <row r="45" spans="2:8" ht="12.75" x14ac:dyDescent="0.2">
      <c r="B45" s="10" t="s">
        <v>46</v>
      </c>
      <c r="C45" s="32">
        <v>550000</v>
      </c>
      <c r="D45" s="33">
        <v>-73425.39</v>
      </c>
      <c r="E45" s="26">
        <f t="shared" si="2"/>
        <v>476574.61</v>
      </c>
      <c r="F45" s="33">
        <v>430166.21</v>
      </c>
      <c r="G45" s="33">
        <v>430166.21</v>
      </c>
      <c r="H45" s="30">
        <f t="shared" si="3"/>
        <v>46408.399999999965</v>
      </c>
    </row>
    <row r="46" spans="2:8" ht="24" x14ac:dyDescent="0.2">
      <c r="B46" s="10" t="s">
        <v>47</v>
      </c>
      <c r="C46" s="32"/>
      <c r="D46" s="33"/>
      <c r="E46" s="26">
        <f t="shared" si="2"/>
        <v>0</v>
      </c>
      <c r="F46" s="33"/>
      <c r="G46" s="33"/>
      <c r="H46" s="30">
        <f t="shared" si="3"/>
        <v>0</v>
      </c>
    </row>
    <row r="47" spans="2:8" ht="12.75" x14ac:dyDescent="0.2">
      <c r="B47" s="10" t="s">
        <v>48</v>
      </c>
      <c r="C47" s="32"/>
      <c r="D47" s="33"/>
      <c r="E47" s="26">
        <f t="shared" si="2"/>
        <v>0</v>
      </c>
      <c r="F47" s="33"/>
      <c r="G47" s="33"/>
      <c r="H47" s="30">
        <f t="shared" si="3"/>
        <v>0</v>
      </c>
    </row>
    <row r="48" spans="2:8" ht="12.75" x14ac:dyDescent="0.2">
      <c r="B48" s="10" t="s">
        <v>49</v>
      </c>
      <c r="C48" s="32"/>
      <c r="D48" s="33"/>
      <c r="E48" s="26">
        <f t="shared" si="2"/>
        <v>0</v>
      </c>
      <c r="F48" s="33"/>
      <c r="G48" s="33"/>
      <c r="H48" s="30">
        <f t="shared" si="3"/>
        <v>0</v>
      </c>
    </row>
    <row r="49" spans="2:8" ht="12.75" x14ac:dyDescent="0.2">
      <c r="B49" s="10" t="s">
        <v>50</v>
      </c>
      <c r="C49" s="32"/>
      <c r="D49" s="33"/>
      <c r="E49" s="26">
        <f t="shared" si="2"/>
        <v>0</v>
      </c>
      <c r="F49" s="33"/>
      <c r="G49" s="33"/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740000</v>
      </c>
      <c r="D50" s="7">
        <f t="shared" ref="D50:H50" si="7">SUM(D51:D59)</f>
        <v>376120.69</v>
      </c>
      <c r="E50" s="25">
        <f t="shared" si="7"/>
        <v>1116120.69</v>
      </c>
      <c r="F50" s="7">
        <f t="shared" si="7"/>
        <v>861210.65999999992</v>
      </c>
      <c r="G50" s="7">
        <f t="shared" si="7"/>
        <v>861210.65999999992</v>
      </c>
      <c r="H50" s="25">
        <f t="shared" si="7"/>
        <v>254910.03</v>
      </c>
    </row>
    <row r="51" spans="2:8" ht="12.75" x14ac:dyDescent="0.2">
      <c r="B51" s="10" t="s">
        <v>52</v>
      </c>
      <c r="C51" s="32">
        <v>100000</v>
      </c>
      <c r="D51" s="33">
        <v>-10000</v>
      </c>
      <c r="E51" s="26">
        <f t="shared" si="2"/>
        <v>90000</v>
      </c>
      <c r="F51" s="33">
        <v>35089.97</v>
      </c>
      <c r="G51" s="33">
        <v>35089.97</v>
      </c>
      <c r="H51" s="30">
        <f t="shared" si="3"/>
        <v>54910.03</v>
      </c>
    </row>
    <row r="52" spans="2:8" ht="12.75" x14ac:dyDescent="0.2">
      <c r="B52" s="10" t="s">
        <v>53</v>
      </c>
      <c r="C52" s="32"/>
      <c r="D52" s="33"/>
      <c r="E52" s="26">
        <f t="shared" si="2"/>
        <v>0</v>
      </c>
      <c r="F52" s="33"/>
      <c r="G52" s="33"/>
      <c r="H52" s="30">
        <f t="shared" si="3"/>
        <v>0</v>
      </c>
    </row>
    <row r="53" spans="2:8" ht="24" x14ac:dyDescent="0.2">
      <c r="B53" s="10" t="s">
        <v>54</v>
      </c>
      <c r="C53" s="32"/>
      <c r="D53" s="33"/>
      <c r="E53" s="26">
        <f t="shared" si="2"/>
        <v>0</v>
      </c>
      <c r="F53" s="33"/>
      <c r="G53" s="33"/>
      <c r="H53" s="30">
        <f t="shared" si="3"/>
        <v>0</v>
      </c>
    </row>
    <row r="54" spans="2:8" ht="12.75" x14ac:dyDescent="0.2">
      <c r="B54" s="10" t="s">
        <v>55</v>
      </c>
      <c r="C54" s="32">
        <v>600000</v>
      </c>
      <c r="D54" s="33">
        <v>386120.69</v>
      </c>
      <c r="E54" s="26">
        <f t="shared" si="2"/>
        <v>986120.69</v>
      </c>
      <c r="F54" s="33">
        <v>786120.69</v>
      </c>
      <c r="G54" s="33">
        <v>786120.69</v>
      </c>
      <c r="H54" s="30">
        <f t="shared" si="3"/>
        <v>200000</v>
      </c>
    </row>
    <row r="55" spans="2:8" ht="12.75" x14ac:dyDescent="0.2">
      <c r="B55" s="10" t="s">
        <v>56</v>
      </c>
      <c r="C55" s="32"/>
      <c r="D55" s="33"/>
      <c r="E55" s="26">
        <f t="shared" si="2"/>
        <v>0</v>
      </c>
      <c r="F55" s="33"/>
      <c r="G55" s="33"/>
      <c r="H55" s="30">
        <f t="shared" si="3"/>
        <v>0</v>
      </c>
    </row>
    <row r="56" spans="2:8" ht="12.75" x14ac:dyDescent="0.2">
      <c r="B56" s="10" t="s">
        <v>57</v>
      </c>
      <c r="C56" s="32"/>
      <c r="D56" s="33"/>
      <c r="E56" s="26">
        <f t="shared" si="2"/>
        <v>0</v>
      </c>
      <c r="F56" s="33"/>
      <c r="G56" s="33"/>
      <c r="H56" s="30">
        <f t="shared" si="3"/>
        <v>0</v>
      </c>
    </row>
    <row r="57" spans="2:8" ht="12.75" x14ac:dyDescent="0.2">
      <c r="B57" s="10" t="s">
        <v>58</v>
      </c>
      <c r="C57" s="32"/>
      <c r="D57" s="33"/>
      <c r="E57" s="26">
        <f t="shared" si="2"/>
        <v>0</v>
      </c>
      <c r="F57" s="33"/>
      <c r="G57" s="33"/>
      <c r="H57" s="30">
        <f t="shared" si="3"/>
        <v>0</v>
      </c>
    </row>
    <row r="58" spans="2:8" ht="12.75" x14ac:dyDescent="0.2">
      <c r="B58" s="10" t="s">
        <v>59</v>
      </c>
      <c r="C58" s="32">
        <v>40000</v>
      </c>
      <c r="D58" s="33">
        <v>0</v>
      </c>
      <c r="E58" s="26">
        <f t="shared" si="2"/>
        <v>40000</v>
      </c>
      <c r="F58" s="33">
        <v>40000</v>
      </c>
      <c r="G58" s="33">
        <v>40000</v>
      </c>
      <c r="H58" s="30">
        <f t="shared" si="3"/>
        <v>0</v>
      </c>
    </row>
    <row r="59" spans="2:8" ht="12.75" x14ac:dyDescent="0.2">
      <c r="B59" s="10" t="s">
        <v>60</v>
      </c>
      <c r="C59" s="32"/>
      <c r="D59" s="33"/>
      <c r="E59" s="26">
        <f t="shared" si="2"/>
        <v>0</v>
      </c>
      <c r="F59" s="33"/>
      <c r="G59" s="33"/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437742.67</v>
      </c>
      <c r="D60" s="7">
        <f t="shared" ref="D60:H60" si="8">SUM(D61:D63)</f>
        <v>474777.58</v>
      </c>
      <c r="E60" s="25">
        <f t="shared" si="8"/>
        <v>912520.25</v>
      </c>
      <c r="F60" s="7">
        <f t="shared" si="8"/>
        <v>912520.25</v>
      </c>
      <c r="G60" s="7">
        <f t="shared" si="8"/>
        <v>912520.25</v>
      </c>
      <c r="H60" s="25">
        <f t="shared" si="8"/>
        <v>0</v>
      </c>
    </row>
    <row r="61" spans="2:8" ht="12.75" x14ac:dyDescent="0.2">
      <c r="B61" s="10" t="s">
        <v>62</v>
      </c>
      <c r="C61" s="32">
        <v>437742.67</v>
      </c>
      <c r="D61" s="33">
        <v>474777.58</v>
      </c>
      <c r="E61" s="26">
        <f t="shared" si="2"/>
        <v>912520.25</v>
      </c>
      <c r="F61" s="33">
        <v>912520.25</v>
      </c>
      <c r="G61" s="33">
        <v>912520.25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19919362.160000004</v>
      </c>
      <c r="D160" s="21">
        <f t="shared" ref="D160:G160" si="28">SUM(D10,D85)</f>
        <v>2584005.1</v>
      </c>
      <c r="E160" s="28">
        <f>SUM(E10,E85)</f>
        <v>22503367.260000002</v>
      </c>
      <c r="F160" s="21">
        <f t="shared" si="28"/>
        <v>21213304.48</v>
      </c>
      <c r="G160" s="21">
        <f t="shared" si="28"/>
        <v>20944201.870000001</v>
      </c>
      <c r="H160" s="28">
        <f>SUM(H10,H85)</f>
        <v>1290062.7799999993</v>
      </c>
    </row>
    <row r="161" spans="2:8" s="31" customFormat="1" x14ac:dyDescent="0.2"/>
    <row r="162" spans="2:8" s="31" customFormat="1" x14ac:dyDescent="0.2"/>
    <row r="163" spans="2:8" s="31" customFormat="1" x14ac:dyDescent="0.2">
      <c r="B163" s="34"/>
      <c r="C163" s="35"/>
      <c r="D163" s="35"/>
      <c r="E163" s="35"/>
      <c r="F163" s="35"/>
      <c r="G163" s="35"/>
      <c r="H163" s="35"/>
    </row>
    <row r="164" spans="2:8" s="31" customFormat="1" x14ac:dyDescent="0.2">
      <c r="B164" s="35" t="s">
        <v>89</v>
      </c>
      <c r="C164" s="35"/>
      <c r="D164" s="35"/>
      <c r="E164" s="35"/>
      <c r="F164" s="35"/>
      <c r="G164" s="35"/>
      <c r="H164" s="35"/>
    </row>
    <row r="165" spans="2:8" s="31" customFormat="1" x14ac:dyDescent="0.2">
      <c r="B165" s="35"/>
      <c r="C165" s="35"/>
      <c r="D165" s="35"/>
      <c r="E165" s="35"/>
      <c r="F165" s="35"/>
      <c r="G165" s="35"/>
      <c r="H165" s="35"/>
    </row>
    <row r="166" spans="2:8" s="31" customFormat="1" hidden="1" x14ac:dyDescent="0.2">
      <c r="B166" s="35"/>
      <c r="C166" s="35"/>
      <c r="D166" s="35"/>
      <c r="E166" s="35"/>
      <c r="F166" s="35"/>
      <c r="G166" s="35"/>
      <c r="H166" s="35"/>
    </row>
    <row r="167" spans="2:8" s="31" customFormat="1" hidden="1" x14ac:dyDescent="0.2">
      <c r="B167" s="35"/>
      <c r="C167" s="35"/>
      <c r="D167" s="35"/>
      <c r="E167" s="35"/>
      <c r="F167" s="35"/>
      <c r="G167" s="35"/>
      <c r="H167" s="35"/>
    </row>
    <row r="168" spans="2:8" s="31" customFormat="1" hidden="1" x14ac:dyDescent="0.2">
      <c r="B168" s="40" t="s">
        <v>90</v>
      </c>
      <c r="C168" s="40"/>
      <c r="D168" s="40"/>
      <c r="E168" s="35"/>
      <c r="F168" s="35"/>
      <c r="G168" s="35"/>
      <c r="H168" s="35"/>
    </row>
    <row r="169" spans="2:8" s="31" customFormat="1" hidden="1" x14ac:dyDescent="0.2">
      <c r="B169" s="41" t="s">
        <v>91</v>
      </c>
      <c r="C169" s="41"/>
      <c r="D169" s="41"/>
      <c r="E169" s="35"/>
      <c r="F169" s="35"/>
      <c r="G169" s="35"/>
      <c r="H169" s="35"/>
    </row>
    <row r="170" spans="2:8" s="31" customFormat="1" hidden="1" x14ac:dyDescent="0.2">
      <c r="B170" s="35"/>
      <c r="C170" s="35"/>
      <c r="D170" s="35"/>
      <c r="E170" s="35"/>
      <c r="F170" s="35"/>
      <c r="G170" s="35"/>
      <c r="H170" s="35"/>
    </row>
    <row r="171" spans="2:8" s="31" customFormat="1" ht="17.45" hidden="1" customHeight="1" x14ac:dyDescent="0.2"/>
    <row r="172" spans="2:8" s="31" customFormat="1" hidden="1" x14ac:dyDescent="0.2"/>
    <row r="173" spans="2:8" s="31" customFormat="1" x14ac:dyDescent="0.2"/>
    <row r="174" spans="2:8" s="31" customFormat="1" ht="12.75" x14ac:dyDescent="0.2">
      <c r="B174" s="36"/>
      <c r="C174" s="37"/>
      <c r="D174" s="37"/>
      <c r="E174" s="37"/>
      <c r="F174" s="37"/>
      <c r="G174" s="37"/>
    </row>
    <row r="175" spans="2:8" s="31" customFormat="1" ht="12.75" x14ac:dyDescent="0.2">
      <c r="B175" s="36" t="s">
        <v>95</v>
      </c>
      <c r="C175" s="37"/>
      <c r="D175" s="38" t="s">
        <v>96</v>
      </c>
      <c r="E175" s="37"/>
      <c r="F175" s="37"/>
      <c r="G175" s="37"/>
    </row>
    <row r="176" spans="2:8" s="31" customFormat="1" x14ac:dyDescent="0.2">
      <c r="B176" s="37" t="s">
        <v>92</v>
      </c>
      <c r="C176" s="37"/>
      <c r="D176" s="39" t="s">
        <v>93</v>
      </c>
      <c r="E176" s="37"/>
      <c r="F176" s="37"/>
      <c r="G176" s="37"/>
    </row>
    <row r="177" spans="2:7" s="31" customFormat="1" x14ac:dyDescent="0.2">
      <c r="B177" s="37"/>
      <c r="C177" s="37"/>
      <c r="D177" s="37"/>
      <c r="E177" s="37"/>
      <c r="F177" s="37"/>
      <c r="G177" s="37"/>
    </row>
    <row r="178" spans="2:7" s="31" customFormat="1" x14ac:dyDescent="0.2">
      <c r="B178" s="37"/>
      <c r="C178" s="37"/>
      <c r="D178" s="37"/>
      <c r="E178" s="37"/>
      <c r="F178" s="37"/>
      <c r="G178" s="37"/>
    </row>
    <row r="179" spans="2:7" s="31" customFormat="1" x14ac:dyDescent="0.2"/>
    <row r="180" spans="2:7" s="31" customFormat="1" x14ac:dyDescent="0.2"/>
    <row r="181" spans="2:7" s="31" customFormat="1" x14ac:dyDescent="0.2"/>
    <row r="182" spans="2:7" s="31" customFormat="1" x14ac:dyDescent="0.2"/>
    <row r="183" spans="2:7" s="31" customFormat="1" x14ac:dyDescent="0.2"/>
    <row r="184" spans="2:7" s="31" customFormat="1" x14ac:dyDescent="0.2"/>
    <row r="185" spans="2:7" s="31" customFormat="1" x14ac:dyDescent="0.2"/>
    <row r="186" spans="2:7" s="31" customFormat="1" x14ac:dyDescent="0.2"/>
    <row r="187" spans="2:7" s="31" customFormat="1" x14ac:dyDescent="0.2"/>
    <row r="188" spans="2:7" s="31" customFormat="1" x14ac:dyDescent="0.2"/>
    <row r="189" spans="2:7" s="31" customFormat="1" x14ac:dyDescent="0.2"/>
    <row r="190" spans="2:7" s="31" customFormat="1" x14ac:dyDescent="0.2"/>
    <row r="191" spans="2:7" s="31" customFormat="1" x14ac:dyDescent="0.2"/>
    <row r="192" spans="2:7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10">
    <mergeCell ref="B2:H2"/>
    <mergeCell ref="B3:H3"/>
    <mergeCell ref="B4:H4"/>
    <mergeCell ref="B5:H5"/>
    <mergeCell ref="B6:H6"/>
    <mergeCell ref="B168:D168"/>
    <mergeCell ref="B169:D169"/>
    <mergeCell ref="B7:B8"/>
    <mergeCell ref="C7:G7"/>
    <mergeCell ref="H7:H8"/>
  </mergeCells>
  <pageMargins left="0.23622047244094491" right="0.23622047244094491" top="0.74803149606299213" bottom="0.74803149606299213" header="0.31496062992125984" footer="0.31496062992125984"/>
  <pageSetup scale="7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2024-07-23T19:37:43Z</cp:lastPrinted>
  <dcterms:created xsi:type="dcterms:W3CDTF">2020-01-08T21:14:59Z</dcterms:created>
  <dcterms:modified xsi:type="dcterms:W3CDTF">2025-01-24T20:18:13Z</dcterms:modified>
</cp:coreProperties>
</file>